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2"/>
  </bookViews>
  <sheets>
    <sheet name="Item1" sheetId="70" r:id="rId1"/>
    <sheet name="Item2" sheetId="71" r:id="rId2"/>
    <sheet name="TOTAL" sheetId="5" r:id="rId3"/>
    <sheet name="menores" sheetId="6" r:id="rId4"/>
  </sheets>
  <definedNames>
    <definedName name="_xlnm.Print_Area" localSheetId="3">menores!$A$1:$F$7</definedName>
    <definedName name="_xlnm.Print_Area" localSheetId="2">TOTAL!$A$1:$F$5</definedName>
  </definedNames>
  <calcPr calcId="145621"/>
</workbook>
</file>

<file path=xl/calcChain.xml><?xml version="1.0" encoding="utf-8"?>
<calcChain xmlns="http://schemas.openxmlformats.org/spreadsheetml/2006/main">
  <c r="C6" i="6" l="1"/>
  <c r="D6" i="6"/>
  <c r="B6" i="6"/>
  <c r="C4" i="6"/>
  <c r="D4" i="6"/>
  <c r="B4" i="6"/>
  <c r="C4" i="5"/>
  <c r="D4" i="5"/>
  <c r="B4" i="5"/>
  <c r="C3" i="5"/>
  <c r="D3" i="5"/>
  <c r="B3" i="5"/>
  <c r="H20" i="71"/>
  <c r="G20" i="71" s="1"/>
  <c r="B5" i="6" s="1"/>
  <c r="F20" i="71"/>
  <c r="D20" i="71"/>
  <c r="B20" i="71"/>
  <c r="A20" i="71" s="1"/>
  <c r="C20" i="71" s="1"/>
  <c r="I17" i="71"/>
  <c r="I16" i="71"/>
  <c r="I15" i="71"/>
  <c r="F3" i="71"/>
  <c r="E6" i="6" s="1"/>
  <c r="H20" i="70"/>
  <c r="G20" i="70"/>
  <c r="B3" i="6" s="1"/>
  <c r="F20" i="70"/>
  <c r="D20" i="70"/>
  <c r="B20" i="70"/>
  <c r="I17" i="70"/>
  <c r="I16" i="70"/>
  <c r="I15" i="70"/>
  <c r="F3" i="70"/>
  <c r="E4" i="6" s="1"/>
  <c r="I14" i="71" l="1"/>
  <c r="I10" i="71"/>
  <c r="I6" i="71"/>
  <c r="I11" i="71"/>
  <c r="I7" i="71"/>
  <c r="I12" i="71"/>
  <c r="I8" i="71"/>
  <c r="I13" i="71"/>
  <c r="I9" i="71"/>
  <c r="F6" i="6"/>
  <c r="I3" i="71"/>
  <c r="E20" i="71" s="1"/>
  <c r="I4" i="71"/>
  <c r="I5" i="71"/>
  <c r="A20" i="70"/>
  <c r="C20" i="70" s="1"/>
  <c r="F4" i="6"/>
  <c r="I7" i="70" l="1"/>
  <c r="I12" i="70"/>
  <c r="I8" i="70"/>
  <c r="I13" i="70"/>
  <c r="I14" i="70"/>
  <c r="I10" i="70"/>
  <c r="I6" i="70"/>
  <c r="I11" i="70"/>
  <c r="I9" i="70"/>
  <c r="F7" i="6"/>
  <c r="H22" i="71"/>
  <c r="H23" i="71" s="1"/>
  <c r="E3" i="71"/>
  <c r="I4" i="70"/>
  <c r="I5" i="70"/>
  <c r="I3" i="70"/>
  <c r="E20" i="70"/>
  <c r="E3" i="70" s="1"/>
  <c r="E3" i="5" l="1"/>
  <c r="F3" i="5" s="1"/>
  <c r="F5" i="5" s="1"/>
  <c r="F4" i="5"/>
  <c r="E4" i="5"/>
  <c r="H22" i="70"/>
  <c r="H23" i="70" s="1"/>
  <c r="G3" i="5" l="1"/>
</calcChain>
</file>

<file path=xl/sharedStrings.xml><?xml version="1.0" encoding="utf-8"?>
<sst xmlns="http://schemas.openxmlformats.org/spreadsheetml/2006/main" count="98" uniqueCount="52">
  <si>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</si>
  <si>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</si>
  <si>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</si>
  <si>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</si>
  <si>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</si>
  <si>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</si>
  <si>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</si>
  <si>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</si>
  <si>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</si>
  <si>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</si>
  <si>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</si>
  <si>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</si>
  <si>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</si>
  <si>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</si>
  <si>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</si>
  <si>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</si>
  <si>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</si>
  <si>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</si>
  <si>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</si>
  <si>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</si>
  <si>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</si>
  <si>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</si>
  <si>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</si>
  <si>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</si>
  <si>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</si>
  <si>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</si>
  <si>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</si>
  <si>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</si>
  <si>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</si>
  <si>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</si>
  <si>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</si>
  <si>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</si>
  <si>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</si>
  <si>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</si>
  <si>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</si>
  <si>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</si>
  <si>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</si>
  <si>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</si>
  <si>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Café torrado e moído do tipo Superior, de primeira qualidade, com as seguintes características: Linha Premium ou Especial; Embalagem:
- tipo Alto Vácuo ou Vácuo Puro em pacotes de 250 gramas.-com impressão do nome do fabricante, registro no Ministério da Saúde e validade do produto não inferior a 11 meses, contados da data do recebimento definitivo. Aspecto: Grãos de café dos tipos 2 a 6, da COB –Classificação Oficial Brasileira;Características físicas: grão torrados e moídos, com o ponto de torra variando entre 50 e 65 pontos de Disco Agtron, ou
equivalente, correspondendo ao intervalo Médio Moderadamente Escuro e Médio Claro;
Características químicas (exigidas para cada g/100g):
- Umidade em 5% no máximo;
- Resíduo mineral fixo em 5% no máximo;
- Resíduo mineral fixo, insolúvel em ácido clorídrico a 10%
v/v em 1,0% no máximo;
- Cafeína em 0,7 no mínimo;
- Extrato Etéreo em 8,0%; no mínimo;
Características Organolépticas:
- Aroma característico;
- Acidez baixa a moderada;
- Amargor moderado;
- Sabor característico e equilibrado;
- Livres de Sabor fermentado, mofado e de terra;
- Baixa adstringência;
- Razoavelmente encorpado;
- Qualidade Global maior que 6,00 pontos da escala sensorial,
de bom a muito bom;
Blend: a composição do produto poderá apresentar o
percentual da quantidade de PVA e defeitos de até 10% por
quilo de café, desde que não apresente gosto acentuado.
Acondicionados em caixas com até 40 pacotes.
Marcas de referência: Santa Clara, Maratá, Três Corações,
Pilão ou equivalente.</t>
  </si>
  <si>
    <t>PCT</t>
  </si>
  <si>
    <t>NoLar Supermercado</t>
  </si>
  <si>
    <t>Redecompras.com</t>
  </si>
  <si>
    <t>Supermercado Manto Sagrado</t>
  </si>
  <si>
    <t>Supermercado Regente</t>
  </si>
  <si>
    <t>Patio Gourmet</t>
  </si>
  <si>
    <t>Evandro comercial</t>
  </si>
  <si>
    <t>Extrabom</t>
  </si>
  <si>
    <t>Mambo</t>
  </si>
  <si>
    <t>Carrefour</t>
  </si>
  <si>
    <t>Pilão</t>
  </si>
  <si>
    <t>Magazine Luiza</t>
  </si>
  <si>
    <t>Americanas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</si>
</sst>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4" fontId="11" fillId="9" borderId="7" xfId="12" applyFont="1" applyFill="1" applyBorder="1" applyAlignment="1">
      <alignment horizontal="center" vertic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E3" sqref="E3:E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11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0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 x14ac:dyDescent="0.2">
      <c r="A3" s="51"/>
      <c r="B3" s="52" t="s">
        <v>38</v>
      </c>
      <c r="C3" s="55" t="s">
        <v>39</v>
      </c>
      <c r="D3" s="58">
        <v>3750</v>
      </c>
      <c r="E3" s="61">
        <f>IF(C20&lt;=25%,D20,MIN(E20:F20))</f>
        <v>6.24</v>
      </c>
      <c r="F3" s="61">
        <f>MIN(H3:H17)</f>
        <v>4.99</v>
      </c>
      <c r="G3" s="5" t="s">
        <v>40</v>
      </c>
      <c r="H3" s="14">
        <v>4.99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41</v>
      </c>
      <c r="H4" s="14">
        <v>4.99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42</v>
      </c>
      <c r="H5" s="14">
        <v>4.99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43</v>
      </c>
      <c r="H6" s="14">
        <v>5.99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 t="s">
        <v>44</v>
      </c>
      <c r="H7" s="14">
        <v>5.99</v>
      </c>
      <c r="I7" s="30" t="str">
        <f t="shared" si="0"/>
        <v>N/A</v>
      </c>
    </row>
    <row r="8" spans="1:9" x14ac:dyDescent="0.2">
      <c r="A8" s="51"/>
      <c r="B8" s="53"/>
      <c r="C8" s="56"/>
      <c r="D8" s="59"/>
      <c r="E8" s="62"/>
      <c r="F8" s="62"/>
      <c r="G8" s="5" t="s">
        <v>45</v>
      </c>
      <c r="H8" s="14">
        <v>4.99</v>
      </c>
      <c r="I8" s="30" t="str">
        <f t="shared" si="0"/>
        <v>N/A</v>
      </c>
    </row>
    <row r="9" spans="1:9" x14ac:dyDescent="0.2">
      <c r="A9" s="51"/>
      <c r="B9" s="53"/>
      <c r="C9" s="56"/>
      <c r="D9" s="59"/>
      <c r="E9" s="62"/>
      <c r="F9" s="62"/>
      <c r="G9" s="5" t="s">
        <v>46</v>
      </c>
      <c r="H9" s="14">
        <v>6.59</v>
      </c>
      <c r="I9" s="30" t="str">
        <f t="shared" si="0"/>
        <v>N/A</v>
      </c>
    </row>
    <row r="10" spans="1:9" x14ac:dyDescent="0.2">
      <c r="A10" s="51"/>
      <c r="B10" s="53"/>
      <c r="C10" s="56"/>
      <c r="D10" s="59"/>
      <c r="E10" s="62"/>
      <c r="F10" s="62"/>
      <c r="G10" s="5" t="s">
        <v>47</v>
      </c>
      <c r="H10" s="14">
        <v>7.99</v>
      </c>
      <c r="I10" s="30" t="str">
        <f t="shared" si="0"/>
        <v>N/A</v>
      </c>
    </row>
    <row r="11" spans="1:9" x14ac:dyDescent="0.2">
      <c r="A11" s="51"/>
      <c r="B11" s="53"/>
      <c r="C11" s="56"/>
      <c r="D11" s="59"/>
      <c r="E11" s="62"/>
      <c r="F11" s="62"/>
      <c r="G11" s="5" t="s">
        <v>48</v>
      </c>
      <c r="H11" s="14">
        <v>7.99</v>
      </c>
      <c r="I11" s="30" t="str">
        <f t="shared" si="0"/>
        <v>N/A</v>
      </c>
    </row>
    <row r="12" spans="1:9" x14ac:dyDescent="0.2">
      <c r="A12" s="51"/>
      <c r="B12" s="53"/>
      <c r="C12" s="56"/>
      <c r="D12" s="59"/>
      <c r="E12" s="62"/>
      <c r="F12" s="62"/>
      <c r="G12" s="5" t="s">
        <v>49</v>
      </c>
      <c r="H12" s="14">
        <v>7.2</v>
      </c>
      <c r="I12" s="30" t="str">
        <f t="shared" si="0"/>
        <v>N/A</v>
      </c>
    </row>
    <row r="13" spans="1:9" x14ac:dyDescent="0.2">
      <c r="A13" s="51"/>
      <c r="B13" s="53"/>
      <c r="C13" s="56"/>
      <c r="D13" s="59"/>
      <c r="E13" s="62"/>
      <c r="F13" s="62"/>
      <c r="G13" s="5" t="s">
        <v>50</v>
      </c>
      <c r="H13" s="14">
        <v>6.59</v>
      </c>
      <c r="I13" s="30" t="str">
        <f t="shared" si="0"/>
        <v>N/A</v>
      </c>
    </row>
    <row r="14" spans="1:9" x14ac:dyDescent="0.2">
      <c r="A14" s="51"/>
      <c r="B14" s="53"/>
      <c r="C14" s="56"/>
      <c r="D14" s="59"/>
      <c r="E14" s="62"/>
      <c r="F14" s="62"/>
      <c r="G14" s="5" t="s">
        <v>51</v>
      </c>
      <c r="H14" s="14">
        <v>6.59</v>
      </c>
      <c r="I14" s="30" t="str">
        <f t="shared" si="0"/>
        <v>N/A</v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70" t="s">
        <v>33</v>
      </c>
      <c r="H19" s="71"/>
      <c r="I19" s="32"/>
    </row>
    <row r="20" spans="1:11" x14ac:dyDescent="0.2">
      <c r="A20" s="20">
        <f>IF(B20&lt;2,"N/A",(STDEV(H3:H17)))</f>
        <v>1.1196221629990899</v>
      </c>
      <c r="B20" s="20">
        <f>COUNT(H3:H17)</f>
        <v>12</v>
      </c>
      <c r="C20" s="21">
        <f>IF(B20&lt;2,"N/A",(A20/D20))</f>
        <v>0.17942662868575157</v>
      </c>
      <c r="D20" s="22">
        <f>ROUND(AVERAGE(H3:H17),2)</f>
        <v>6.24</v>
      </c>
      <c r="E20" s="23" t="str">
        <f>IFERROR(ROUND(IF(B20&lt;2,"N/A",(IF(C20&lt;=25%,"N/A",AVERAGE(I3:I17)))),2),"N/A")</f>
        <v>N/A</v>
      </c>
      <c r="F20" s="23">
        <f>ROUND(MEDIAN(H3:H17),2)</f>
        <v>6.29</v>
      </c>
      <c r="G20" s="24" t="str">
        <f>INDEX(G3:G17,MATCH(H20,H3:H17,0))</f>
        <v>NoLar Supermercado</v>
      </c>
      <c r="H20" s="25">
        <f>MIN(H3:H17)</f>
        <v>4.99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36</v>
      </c>
      <c r="H22" s="27">
        <f>IF(C20&lt;=25%,D20,MIN(E20:F20))</f>
        <v>6.24</v>
      </c>
    </row>
    <row r="23" spans="1:11" x14ac:dyDescent="0.2">
      <c r="B23" s="33"/>
      <c r="C23" s="33"/>
      <c r="D23" s="72"/>
      <c r="E23" s="72"/>
      <c r="F23" s="37"/>
      <c r="G23" s="28" t="s">
        <v>8</v>
      </c>
      <c r="H23" s="29">
        <f>ROUND(H22,2)*D3</f>
        <v>23400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24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25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26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27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28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29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30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E3" sqref="E3:E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11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37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 x14ac:dyDescent="0.2">
      <c r="A3" s="51"/>
      <c r="B3" s="52" t="s">
        <v>38</v>
      </c>
      <c r="C3" s="55" t="s">
        <v>39</v>
      </c>
      <c r="D3" s="58">
        <v>11250</v>
      </c>
      <c r="E3" s="61">
        <f>IF(C20&lt;=25%,D20,MIN(E20:F20))</f>
        <v>6.24</v>
      </c>
      <c r="F3" s="61">
        <f>MIN(H3:H17)</f>
        <v>4.99</v>
      </c>
      <c r="G3" s="5" t="s">
        <v>40</v>
      </c>
      <c r="H3" s="14">
        <v>4.99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41</v>
      </c>
      <c r="H4" s="14">
        <v>4.99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42</v>
      </c>
      <c r="H5" s="14">
        <v>4.99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43</v>
      </c>
      <c r="H6" s="14">
        <v>5.99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 t="s">
        <v>44</v>
      </c>
      <c r="H7" s="14">
        <v>5.99</v>
      </c>
      <c r="I7" s="30" t="str">
        <f t="shared" si="0"/>
        <v>N/A</v>
      </c>
    </row>
    <row r="8" spans="1:9" x14ac:dyDescent="0.2">
      <c r="A8" s="51"/>
      <c r="B8" s="53"/>
      <c r="C8" s="56"/>
      <c r="D8" s="59"/>
      <c r="E8" s="62"/>
      <c r="F8" s="62"/>
      <c r="G8" s="5" t="s">
        <v>45</v>
      </c>
      <c r="H8" s="14">
        <v>4.99</v>
      </c>
      <c r="I8" s="30" t="str">
        <f t="shared" si="0"/>
        <v>N/A</v>
      </c>
    </row>
    <row r="9" spans="1:9" x14ac:dyDescent="0.2">
      <c r="A9" s="51"/>
      <c r="B9" s="53"/>
      <c r="C9" s="56"/>
      <c r="D9" s="59"/>
      <c r="E9" s="62"/>
      <c r="F9" s="62"/>
      <c r="G9" s="5" t="s">
        <v>46</v>
      </c>
      <c r="H9" s="14">
        <v>6.59</v>
      </c>
      <c r="I9" s="30" t="str">
        <f t="shared" si="0"/>
        <v>N/A</v>
      </c>
    </row>
    <row r="10" spans="1:9" x14ac:dyDescent="0.2">
      <c r="A10" s="51"/>
      <c r="B10" s="53"/>
      <c r="C10" s="56"/>
      <c r="D10" s="59"/>
      <c r="E10" s="62"/>
      <c r="F10" s="62"/>
      <c r="G10" s="5" t="s">
        <v>47</v>
      </c>
      <c r="H10" s="14">
        <v>7.99</v>
      </c>
      <c r="I10" s="30" t="str">
        <f t="shared" si="0"/>
        <v>N/A</v>
      </c>
    </row>
    <row r="11" spans="1:9" x14ac:dyDescent="0.2">
      <c r="A11" s="51"/>
      <c r="B11" s="53"/>
      <c r="C11" s="56"/>
      <c r="D11" s="59"/>
      <c r="E11" s="62"/>
      <c r="F11" s="62"/>
      <c r="G11" s="5" t="s">
        <v>48</v>
      </c>
      <c r="H11" s="14">
        <v>7.99</v>
      </c>
      <c r="I11" s="30" t="str">
        <f t="shared" si="0"/>
        <v>N/A</v>
      </c>
    </row>
    <row r="12" spans="1:9" x14ac:dyDescent="0.2">
      <c r="A12" s="51"/>
      <c r="B12" s="53"/>
      <c r="C12" s="56"/>
      <c r="D12" s="59"/>
      <c r="E12" s="62"/>
      <c r="F12" s="62"/>
      <c r="G12" s="5" t="s">
        <v>49</v>
      </c>
      <c r="H12" s="14">
        <v>7.2</v>
      </c>
      <c r="I12" s="30" t="str">
        <f t="shared" si="0"/>
        <v>N/A</v>
      </c>
    </row>
    <row r="13" spans="1:9" x14ac:dyDescent="0.2">
      <c r="A13" s="51"/>
      <c r="B13" s="53"/>
      <c r="C13" s="56"/>
      <c r="D13" s="59"/>
      <c r="E13" s="62"/>
      <c r="F13" s="62"/>
      <c r="G13" s="5" t="s">
        <v>50</v>
      </c>
      <c r="H13" s="14">
        <v>6.59</v>
      </c>
      <c r="I13" s="30" t="str">
        <f t="shared" si="0"/>
        <v>N/A</v>
      </c>
    </row>
    <row r="14" spans="1:9" x14ac:dyDescent="0.2">
      <c r="A14" s="51"/>
      <c r="B14" s="53"/>
      <c r="C14" s="56"/>
      <c r="D14" s="59"/>
      <c r="E14" s="62"/>
      <c r="F14" s="62"/>
      <c r="G14" s="5" t="s">
        <v>51</v>
      </c>
      <c r="H14" s="14">
        <v>6.59</v>
      </c>
      <c r="I14" s="30" t="str">
        <f t="shared" si="0"/>
        <v>N/A</v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70" t="s">
        <v>33</v>
      </c>
      <c r="H19" s="71"/>
      <c r="I19" s="32"/>
    </row>
    <row r="20" spans="1:11" x14ac:dyDescent="0.2">
      <c r="A20" s="20">
        <f>IF(B20&lt;2,"N/A",(STDEV(H3:H17)))</f>
        <v>1.1196221629990899</v>
      </c>
      <c r="B20" s="20">
        <f>COUNT(H3:H17)</f>
        <v>12</v>
      </c>
      <c r="C20" s="21">
        <f>IF(B20&lt;2,"N/A",(A20/D20))</f>
        <v>0.17942662868575157</v>
      </c>
      <c r="D20" s="22">
        <f>ROUND(AVERAGE(H3:H17),2)</f>
        <v>6.24</v>
      </c>
      <c r="E20" s="23" t="str">
        <f>IFERROR(ROUND(IF(B20&lt;2,"N/A",(IF(C20&lt;=25%,"N/A",AVERAGE(I3:I17)))),2),"N/A")</f>
        <v>N/A</v>
      </c>
      <c r="F20" s="23">
        <f>ROUND(MEDIAN(H3:H17),2)</f>
        <v>6.29</v>
      </c>
      <c r="G20" s="24" t="str">
        <f>INDEX(G3:G17,MATCH(H20,H3:H17,0))</f>
        <v>NoLar Supermercado</v>
      </c>
      <c r="H20" s="25">
        <f>MIN(H3:H17)</f>
        <v>4.99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36</v>
      </c>
      <c r="H22" s="27">
        <f>IF(C20&lt;=25%,D20,MIN(E20:F20))</f>
        <v>6.24</v>
      </c>
    </row>
    <row r="23" spans="1:11" x14ac:dyDescent="0.2">
      <c r="B23" s="33"/>
      <c r="C23" s="33"/>
      <c r="D23" s="72"/>
      <c r="E23" s="72"/>
      <c r="F23" s="37"/>
      <c r="G23" s="28" t="s">
        <v>8</v>
      </c>
      <c r="H23" s="29">
        <f>ROUND(H22,2)*D3</f>
        <v>70200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24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25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26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27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28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29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30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"/>
  <sheetViews>
    <sheetView tabSelected="1" view="pageBreakPreview" zoomScaleNormal="100" zoomScaleSheetLayoutView="100" workbookViewId="0">
      <selection activeCell="H6" sqref="H6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 x14ac:dyDescent="0.25">
      <c r="A1" s="73" t="s">
        <v>13</v>
      </c>
      <c r="B1" s="73"/>
      <c r="C1" s="73"/>
      <c r="D1" s="73"/>
      <c r="E1" s="73"/>
      <c r="F1" s="73"/>
    </row>
    <row r="2" spans="1:7" ht="25.5" x14ac:dyDescent="0.2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7" ht="127.5" customHeight="1" x14ac:dyDescent="0.2">
      <c r="A3" s="42">
        <v>1</v>
      </c>
      <c r="B3" s="43" t="str">
        <f>Item1!B3</f>
        <v>Café torrado e moído do tipo Superior, de primeira qualidade, com as seguintes características: Linha Premium ou Especial; Embalagem:
- tipo Alto Vácuo ou Vácuo Puro em pacotes de 250 gramas.-com impressão do nome do fabricante, registro no Ministério da Saúde e validade do produto não inferior a 11 meses, contados da data do recebimento definitivo. Aspecto: Grãos de café dos tipos 2 a 6, da COB –Classificação Oficial Brasileira;Características físicas: grão torrados e moídos, com o ponto de torra variando entre 50 e 65 pontos de Disco Agtron, ou
equivalente, correspondendo ao intervalo Médio Moderadamente Escuro e Médio Claro;
Características químicas (exigidas para cada g/100g):
- Umidade em 5% no máximo;
- Resíduo mineral fixo em 5% no máximo;
- Resíduo mineral fixo, insolúvel em ácido clorídrico a 10%
v/v em 1,0% no máximo;
- Cafeína em 0,7 no mínimo;
- Extrato Etéreo em 8,0%; no mínimo;
Características Organolépticas:
- Aroma característico;
- Acidez baixa a moderada;
- Amargor moderado;
- Sabor característico e equilibrado;
- Livres de Sabor fermentado, mofado e de terra;
- Baixa adstringência;
- Razoavelmente encorpado;
- Qualidade Global maior que 6,00 pontos da escala sensorial,
de bom a muito bom;
Blend: a composição do produto poderá apresentar o
percentual da quantidade de PVA e defeitos de até 10% por
quilo de café, desde que não apresente gosto acentuado.
Acondicionados em caixas com até 40 pacotes.
Marcas de referência: Santa Clara, Maratá, Três Corações,
Pilão ou equivalente.</v>
      </c>
      <c r="C3" s="42" t="str">
        <f>Item1!C3</f>
        <v>PCT</v>
      </c>
      <c r="D3" s="42">
        <f>Item1!D3</f>
        <v>3750</v>
      </c>
      <c r="E3" s="44">
        <f>Item1!E3</f>
        <v>6.24</v>
      </c>
      <c r="F3" s="44">
        <f t="shared" ref="F3:F4" si="0">(ROUND(E3,2)*D3)</f>
        <v>23400</v>
      </c>
      <c r="G3" s="3" t="str">
        <f>IF(F3&gt;80000,"necessária a subdivisão deste item em cotas!","")</f>
        <v/>
      </c>
    </row>
    <row r="4" spans="1:7" ht="127.5" customHeight="1" x14ac:dyDescent="0.2">
      <c r="A4" s="42">
        <v>2</v>
      </c>
      <c r="B4" s="43" t="str">
        <f>Item2!B3</f>
        <v>Café torrado e moído do tipo Superior, de primeira qualidade, com as seguintes características: Linha Premium ou Especial; Embalagem:
- tipo Alto Vácuo ou Vácuo Puro em pacotes de 250 gramas.-com impressão do nome do fabricante, registro no Ministério da Saúde e validade do produto não inferior a 11 meses, contados da data do recebimento definitivo. Aspecto: Grãos de café dos tipos 2 a 6, da COB –Classificação Oficial Brasileira;Características físicas: grão torrados e moídos, com o ponto de torra variando entre 50 e 65 pontos de Disco Agtron, ou
equivalente, correspondendo ao intervalo Médio Moderadamente Escuro e Médio Claro;
Características químicas (exigidas para cada g/100g):
- Umidade em 5% no máximo;
- Resíduo mineral fixo em 5% no máximo;
- Resíduo mineral fixo, insolúvel em ácido clorídrico a 10%
v/v em 1,0% no máximo;
- Cafeína em 0,7 no mínimo;
- Extrato Etéreo em 8,0%; no mínimo;
Características Organolépticas:
- Aroma característico;
- Acidez baixa a moderada;
- Amargor moderado;
- Sabor característico e equilibrado;
- Livres de Sabor fermentado, mofado e de terra;
- Baixa adstringência;
- Razoavelmente encorpado;
- Qualidade Global maior que 6,00 pontos da escala sensorial,
de bom a muito bom;
Blend: a composição do produto poderá apresentar o
percentual da quantidade de PVA e defeitos de até 10% por
quilo de café, desde que não apresente gosto acentuado.
Acondicionados em caixas com até 40 pacotes.
Marcas de referência: Santa Clara, Maratá, Três Corações,
Pilão ou equivalente.</v>
      </c>
      <c r="C4" s="42" t="str">
        <f>Item2!C3</f>
        <v>PCT</v>
      </c>
      <c r="D4" s="42">
        <f>Item2!D3</f>
        <v>11250</v>
      </c>
      <c r="E4" s="47">
        <f>Item2!E3</f>
        <v>6.24</v>
      </c>
      <c r="F4" s="44">
        <f t="shared" si="0"/>
        <v>70200</v>
      </c>
    </row>
    <row r="5" spans="1:7" ht="15.75" x14ac:dyDescent="0.25">
      <c r="A5" s="39"/>
      <c r="B5" s="39"/>
      <c r="C5" s="74" t="s">
        <v>19</v>
      </c>
      <c r="D5" s="75"/>
      <c r="E5" s="76"/>
      <c r="F5" s="40">
        <f>SUM(F3:F4)</f>
        <v>93600</v>
      </c>
    </row>
  </sheetData>
  <mergeCells count="2">
    <mergeCell ref="A1:F1"/>
    <mergeCell ref="C5:E5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view="pageBreakPreview" zoomScaleNormal="100" zoomScaleSheetLayoutView="100" workbookViewId="0">
      <selection activeCell="E4" sqref="E4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 x14ac:dyDescent="0.25">
      <c r="A1" s="73" t="s">
        <v>20</v>
      </c>
      <c r="B1" s="73"/>
      <c r="C1" s="73"/>
      <c r="D1" s="73"/>
      <c r="E1" s="73"/>
      <c r="F1" s="73"/>
    </row>
    <row r="2" spans="1:6" s="2" customFormat="1" ht="25.5" x14ac:dyDescent="0.2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6" s="2" customFormat="1" ht="17.25" x14ac:dyDescent="0.2">
      <c r="A3" s="45" t="s">
        <v>21</v>
      </c>
      <c r="B3" s="77" t="str">
        <f>Item1!G20</f>
        <v>NoLar Supermercado</v>
      </c>
      <c r="C3" s="78"/>
      <c r="D3" s="78"/>
      <c r="E3" s="78"/>
      <c r="F3" s="79"/>
    </row>
    <row r="4" spans="1:6" s="2" customFormat="1" ht="127.5" customHeight="1" x14ac:dyDescent="0.2">
      <c r="A4" s="42">
        <v>1</v>
      </c>
      <c r="B4" s="43" t="str">
        <f>Item1!B3</f>
        <v>Café torrado e moído do tipo Superior, de primeira qualidade, com as seguintes características: Linha Premium ou Especial; Embalagem:
- tipo Alto Vácuo ou Vácuo Puro em pacotes de 250 gramas.-com impressão do nome do fabricante, registro no Ministério da Saúde e validade do produto não inferior a 11 meses, contados da data do recebimento definitivo. Aspecto: Grãos de café dos tipos 2 a 6, da COB –Classificação Oficial Brasileira;Características físicas: grão torrados e moídos, com o ponto de torra variando entre 50 e 65 pontos de Disco Agtron, ou
equivalente, correspondendo ao intervalo Médio Moderadamente Escuro e Médio Claro;
Características químicas (exigidas para cada g/100g):
- Umidade em 5% no máximo;
- Resíduo mineral fixo em 5% no máximo;
- Resíduo mineral fixo, insolúvel em ácido clorídrico a 10%
v/v em 1,0% no máximo;
- Cafeína em 0,7 no mínimo;
- Extrato Etéreo em 8,0%; no mínimo;
Características Organolépticas:
- Aroma característico;
- Acidez baixa a moderada;
- Amargor moderado;
- Sabor característico e equilibrado;
- Livres de Sabor fermentado, mofado e de terra;
- Baixa adstringência;
- Razoavelmente encorpado;
- Qualidade Global maior que 6,00 pontos da escala sensorial,
de bom a muito bom;
Blend: a composição do produto poderá apresentar o
percentual da quantidade de PVA e defeitos de até 10% por
quilo de café, desde que não apresente gosto acentuado.
Acondicionados em caixas com até 40 pacotes.
Marcas de referência: Santa Clara, Maratá, Três Corações,
Pilão ou equivalente.</v>
      </c>
      <c r="C4" s="42" t="str">
        <f>Item1!C3</f>
        <v>PCT</v>
      </c>
      <c r="D4" s="42">
        <f>Item1!D3</f>
        <v>3750</v>
      </c>
      <c r="E4" s="44">
        <f>Item1!F3</f>
        <v>4.99</v>
      </c>
      <c r="F4" s="44">
        <f>(ROUND(E4,2)*D4)</f>
        <v>18712.5</v>
      </c>
    </row>
    <row r="5" spans="1:6" s="2" customFormat="1" ht="17.25" x14ac:dyDescent="0.2">
      <c r="A5" s="45" t="s">
        <v>21</v>
      </c>
      <c r="B5" s="77" t="str">
        <f>Item2!G20</f>
        <v>NoLar Supermercado</v>
      </c>
      <c r="C5" s="78"/>
      <c r="D5" s="78"/>
      <c r="E5" s="78"/>
      <c r="F5" s="79"/>
    </row>
    <row r="6" spans="1:6" ht="127.5" customHeight="1" x14ac:dyDescent="0.2">
      <c r="A6" s="42">
        <v>2</v>
      </c>
      <c r="B6" s="43" t="str">
        <f>Item2!B3</f>
        <v>Café torrado e moído do tipo Superior, de primeira qualidade, com as seguintes características: Linha Premium ou Especial; Embalagem:
- tipo Alto Vácuo ou Vácuo Puro em pacotes de 250 gramas.-com impressão do nome do fabricante, registro no Ministério da Saúde e validade do produto não inferior a 11 meses, contados da data do recebimento definitivo. Aspecto: Grãos de café dos tipos 2 a 6, da COB –Classificação Oficial Brasileira;Características físicas: grão torrados e moídos, com o ponto de torra variando entre 50 e 65 pontos de Disco Agtron, ou
equivalente, correspondendo ao intervalo Médio Moderadamente Escuro e Médio Claro;
Características químicas (exigidas para cada g/100g):
- Umidade em 5% no máximo;
- Resíduo mineral fixo em 5% no máximo;
- Resíduo mineral fixo, insolúvel em ácido clorídrico a 10%
v/v em 1,0% no máximo;
- Cafeína em 0,7 no mínimo;
- Extrato Etéreo em 8,0%; no mínimo;
Características Organolépticas:
- Aroma característico;
- Acidez baixa a moderada;
- Amargor moderado;
- Sabor característico e equilibrado;
- Livres de Sabor fermentado, mofado e de terra;
- Baixa adstringência;
- Razoavelmente encorpado;
- Qualidade Global maior que 6,00 pontos da escala sensorial,
de bom a muito bom;
Blend: a composição do produto poderá apresentar o
percentual da quantidade de PVA e defeitos de até 10% por
quilo de café, desde que não apresente gosto acentuado.
Acondicionados em caixas com até 40 pacotes.
Marcas de referência: Santa Clara, Maratá, Três Corações,
Pilão ou equivalente.</v>
      </c>
      <c r="C6" s="42" t="str">
        <f>Item2!C3</f>
        <v>PCT</v>
      </c>
      <c r="D6" s="42">
        <f>Item2!D3</f>
        <v>11250</v>
      </c>
      <c r="E6" s="44">
        <f>Item2!F3</f>
        <v>4.99</v>
      </c>
      <c r="F6" s="44">
        <f>(ROUND(E6,2)*D6)</f>
        <v>56137.5</v>
      </c>
    </row>
    <row r="7" spans="1:6" ht="15.75" x14ac:dyDescent="0.25">
      <c r="A7" s="39"/>
      <c r="B7" s="39"/>
      <c r="C7" s="74" t="s">
        <v>22</v>
      </c>
      <c r="D7" s="75"/>
      <c r="E7" s="76"/>
      <c r="F7" s="40">
        <f>SUM(F4:F6)</f>
        <v>74850</v>
      </c>
    </row>
  </sheetData>
  <mergeCells count="4">
    <mergeCell ref="C7:E7"/>
    <mergeCell ref="B5:F5"/>
    <mergeCell ref="A1:F1"/>
    <mergeCell ref="B3:F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Item1</vt:lpstr>
      <vt:lpstr>Item2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2021-01-19T20:16:36Z</cp:lastPrinted>
  <dcterms:created xsi:type="dcterms:W3CDTF">2019-01-16T20:04:04Z</dcterms:created>
  <dcterms:modified xsi:type="dcterms:W3CDTF">2021-02-26T18:56:52Z</dcterms:modified>
</cp:coreProperties>
</file>