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TOTAL" sheetId="1" r:id="rId1"/>
  </sheets>
  <definedNames>
    <definedName name="_xlnm.Print_Area" localSheetId="0">TOTAL!$A$1:$J$34</definedName>
    <definedName name="_xlnm.Print_Titles" localSheetId="0">TOTAL!$9:$9</definedName>
  </definedNames>
  <calcPr calcId="145621" iterateDelta="1E-4"/>
</workbook>
</file>

<file path=xl/calcChain.xml><?xml version="1.0" encoding="utf-8"?>
<calcChain xmlns="http://schemas.openxmlformats.org/spreadsheetml/2006/main">
  <c r="J28" i="1" l="1"/>
  <c r="J22" i="1"/>
  <c r="J16" i="1"/>
  <c r="J13" i="1"/>
  <c r="J10" i="1"/>
  <c r="I11" i="1"/>
  <c r="I12" i="1"/>
  <c r="I13" i="1"/>
  <c r="I14" i="1"/>
  <c r="I15" i="1"/>
  <c r="I16" i="1"/>
  <c r="I17" i="1"/>
  <c r="I18" i="1"/>
  <c r="I22" i="1"/>
  <c r="I23" i="1"/>
  <c r="I24" i="1"/>
  <c r="I28" i="1"/>
  <c r="I29" i="1"/>
  <c r="I30" i="1"/>
  <c r="I10" i="1"/>
  <c r="H11" i="1"/>
  <c r="H12" i="1"/>
  <c r="H13" i="1"/>
  <c r="H14" i="1"/>
  <c r="H15" i="1"/>
  <c r="H16" i="1"/>
  <c r="H17" i="1"/>
  <c r="H18" i="1"/>
  <c r="H22" i="1"/>
  <c r="H23" i="1"/>
  <c r="H24" i="1"/>
  <c r="H28" i="1"/>
  <c r="H29" i="1"/>
  <c r="H30" i="1"/>
  <c r="H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0" i="1"/>
  <c r="I31" i="1" l="1"/>
  <c r="H33" i="1"/>
  <c r="I33" i="1" s="1"/>
  <c r="H32" i="1"/>
  <c r="I32" i="1" s="1"/>
  <c r="H31" i="1"/>
  <c r="I26" i="1"/>
  <c r="H25" i="1"/>
  <c r="I25" i="1" s="1"/>
  <c r="H27" i="1"/>
  <c r="I27" i="1" s="1"/>
  <c r="H26" i="1"/>
  <c r="H21" i="1"/>
  <c r="I21" i="1" s="1"/>
  <c r="H20" i="1"/>
  <c r="I20" i="1" s="1"/>
  <c r="H19" i="1"/>
  <c r="I19" i="1" s="1"/>
  <c r="J31" i="1" l="1"/>
  <c r="J25" i="1"/>
  <c r="I34" i="1"/>
  <c r="J19" i="1"/>
</calcChain>
</file>

<file path=xl/sharedStrings.xml><?xml version="1.0" encoding="utf-8"?>
<sst xmlns="http://schemas.openxmlformats.org/spreadsheetml/2006/main" count="52" uniqueCount="24">
  <si>
    <t>VALOR TOTAL ESTIMADO</t>
  </si>
  <si>
    <t>Valor Estimado do Lote</t>
  </si>
  <si>
    <t>Valor Estimado do Item</t>
  </si>
  <si>
    <t>Desconto médio</t>
  </si>
  <si>
    <t>Valor de Referência</t>
  </si>
  <si>
    <t>Descrição</t>
  </si>
  <si>
    <t>Item</t>
  </si>
  <si>
    <t>Lote</t>
  </si>
  <si>
    <t>RESULTADO DA ESTIMATIVA</t>
  </si>
  <si>
    <t>% BDI</t>
  </si>
  <si>
    <t>Valor após Desconto</t>
  </si>
  <si>
    <t>R$ BDI</t>
  </si>
  <si>
    <t>Valor máximo estimado para serviços de manutenção preventiva em 12 meses</t>
  </si>
  <si>
    <t>Valor máximo estimado para serviços de manutenção corretiva em 12 meses</t>
  </si>
  <si>
    <t>Valor máximo estimado para deslocamento e diárias em 12 meses</t>
  </si>
  <si>
    <t>não se aplica</t>
  </si>
  <si>
    <t>1 – SEDE: ALAGOINHAS</t>
  </si>
  <si>
    <t>2 – SEDE: FEIRA DE SANTANA</t>
  </si>
  <si>
    <t>3 – SEDE: EUCLIDES DA CUNHA</t>
  </si>
  <si>
    <t>4 – SEDE: IRECÊ</t>
  </si>
  <si>
    <t>5 – SEDE: BARREIRAS</t>
  </si>
  <si>
    <t>6 – SEDE: LIVRAMENTO DE NOSSA SENHORA</t>
  </si>
  <si>
    <t>7 – SEDE: JEQUIÉ</t>
  </si>
  <si>
    <t>8 – SEDE: EUNÁPOLIS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</si>
</sst>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R$ &quot;* #,##0.00_-;&quot;-R$ &quot;* #,##0.00_-;_-&quot;R$ &quot;* \-??_-;_-@_-"/>
    <numFmt numFmtId="165" formatCode="0.0000%"/>
    <numFmt numFmtId="166" formatCode="[$R$-416]\ #,##0.00;[Red]\-[$R$-416]\ #,##0.00"/>
  </numFmts>
  <fonts count="16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charset val="1"/>
    </font>
    <font>
      <sz val="10"/>
      <color rgb="FF8080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4BD97"/>
        <bgColor rgb="FFDDD9C3"/>
      </patternFill>
    </fill>
    <fill>
      <patternFill patternType="solid">
        <fgColor theme="2"/>
        <bgColor rgb="FFCCCCFF"/>
      </patternFill>
    </fill>
    <fill>
      <patternFill patternType="solid">
        <fgColor rgb="FFDDD9C3"/>
        <bgColor rgb="FFCCCCFF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CCCCFF"/>
        <bgColor rgb="FFDDD9C3"/>
      </patternFill>
    </fill>
    <fill>
      <patternFill patternType="solid">
        <fgColor rgb="FFFFCC99"/>
        <bgColor rgb="FFDDD9C3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theme="2" tint="-9.9978637043366805E-2"/>
        <bgColor rgb="FFCCCCFF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24">
    <xf numFmtId="0" fontId="0" fillId="0" borderId="0"/>
    <xf numFmtId="164" fontId="1" fillId="0" borderId="0" applyBorder="0" applyProtection="0"/>
    <xf numFmtId="9" fontId="1" fillId="0" borderId="0" applyBorder="0" applyProtection="0"/>
    <xf numFmtId="0" fontId="2" fillId="0" borderId="0"/>
    <xf numFmtId="0" fontId="6" fillId="5" borderId="0" applyBorder="0" applyProtection="0"/>
    <xf numFmtId="0" fontId="6" fillId="6" borderId="0" applyBorder="0" applyProtection="0"/>
    <xf numFmtId="0" fontId="7" fillId="7" borderId="0" applyBorder="0" applyProtection="0"/>
    <xf numFmtId="0" fontId="7" fillId="0" borderId="0" applyBorder="0" applyProtection="0"/>
    <xf numFmtId="0" fontId="8" fillId="8" borderId="0" applyBorder="0" applyProtection="0"/>
    <xf numFmtId="0" fontId="6" fillId="9" borderId="0" applyBorder="0" applyProtection="0"/>
    <xf numFmtId="0" fontId="9" fillId="0" borderId="0" applyBorder="0" applyProtection="0"/>
    <xf numFmtId="0" fontId="10" fillId="10" borderId="0" applyBorder="0" applyProtection="0"/>
    <xf numFmtId="0" fontId="7" fillId="0" borderId="0" applyBorder="0" applyProtection="0"/>
    <xf numFmtId="0" fontId="7" fillId="0" borderId="0" applyBorder="0" applyProtection="0"/>
    <xf numFmtId="0" fontId="7" fillId="0" borderId="0" applyBorder="0" applyProtection="0"/>
    <xf numFmtId="164" fontId="11" fillId="0" borderId="0" applyBorder="0" applyProtection="0"/>
    <xf numFmtId="0" fontId="12" fillId="11" borderId="0" applyBorder="0" applyProtection="0"/>
    <xf numFmtId="0" fontId="13" fillId="11" borderId="8" applyProtection="0"/>
    <xf numFmtId="0" fontId="14" fillId="0" borderId="0" applyBorder="0" applyProtection="0"/>
    <xf numFmtId="166" fontId="14" fillId="0" borderId="0" applyBorder="0" applyProtection="0"/>
    <xf numFmtId="0" fontId="15" fillId="0" borderId="0" applyBorder="0" applyProtection="0"/>
    <xf numFmtId="0" fontId="15" fillId="0" borderId="0" applyBorder="0" applyProtection="0"/>
    <xf numFmtId="0" fontId="15" fillId="0" borderId="0" applyBorder="0" applyProtection="0">
      <alignment horizontal="center" textRotation="90"/>
    </xf>
    <xf numFmtId="0" fontId="8" fillId="0" borderId="0" applyBorder="0" applyProtection="0"/>
  </cellStyleXfs>
  <cellXfs count="32">
    <xf numFmtId="0" fontId="0" fillId="0" borderId="0" xfId="0"/>
    <xf numFmtId="0" fontId="3" fillId="0" borderId="0" xfId="3" applyFont="1" applyAlignment="1">
      <alignment wrapText="1"/>
    </xf>
    <xf numFmtId="0" fontId="3" fillId="0" borderId="0" xfId="3" applyFont="1" applyAlignment="1"/>
    <xf numFmtId="4" fontId="3" fillId="0" borderId="0" xfId="3" applyNumberFormat="1" applyFont="1" applyAlignment="1">
      <alignment wrapText="1"/>
    </xf>
    <xf numFmtId="164" fontId="4" fillId="2" borderId="1" xfId="3" applyNumberFormat="1" applyFont="1" applyFill="1" applyBorder="1" applyAlignment="1">
      <alignment wrapText="1"/>
    </xf>
    <xf numFmtId="0" fontId="4" fillId="2" borderId="1" xfId="3" applyFont="1" applyFill="1" applyBorder="1" applyAlignment="1">
      <alignment horizontal="center" wrapText="1"/>
    </xf>
    <xf numFmtId="0" fontId="4" fillId="0" borderId="2" xfId="3" applyFont="1" applyBorder="1" applyAlignment="1">
      <alignment wrapText="1"/>
    </xf>
    <xf numFmtId="164" fontId="3" fillId="3" borderId="1" xfId="1" applyFont="1" applyFill="1" applyBorder="1" applyAlignment="1" applyProtection="1">
      <alignment horizontal="center" vertical="center" wrapText="1"/>
    </xf>
    <xf numFmtId="165" fontId="3" fillId="3" borderId="1" xfId="2" applyNumberFormat="1" applyFont="1" applyFill="1" applyBorder="1" applyAlignment="1" applyProtection="1">
      <alignment horizontal="center" vertical="center" wrapText="1"/>
    </xf>
    <xf numFmtId="0" fontId="3" fillId="3" borderId="1" xfId="3" applyFont="1" applyFill="1" applyBorder="1" applyAlignment="1">
      <alignment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wrapText="1"/>
    </xf>
    <xf numFmtId="0" fontId="3" fillId="3" borderId="4" xfId="3" applyFont="1" applyFill="1" applyBorder="1" applyAlignment="1">
      <alignment horizontal="center" vertical="center" wrapText="1"/>
    </xf>
    <xf numFmtId="0" fontId="3" fillId="3" borderId="3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wrapText="1"/>
    </xf>
    <xf numFmtId="0" fontId="4" fillId="2" borderId="6" xfId="3" applyFont="1" applyFill="1" applyBorder="1" applyAlignment="1">
      <alignment horizontal="center" wrapText="1"/>
    </xf>
    <xf numFmtId="0" fontId="4" fillId="2" borderId="5" xfId="3" applyFont="1" applyFill="1" applyBorder="1" applyAlignment="1">
      <alignment horizontal="center" wrapText="1"/>
    </xf>
    <xf numFmtId="164" fontId="3" fillId="3" borderId="4" xfId="1" applyFont="1" applyFill="1" applyBorder="1" applyAlignment="1" applyProtection="1">
      <alignment horizontal="center" vertical="center" wrapText="1"/>
    </xf>
    <xf numFmtId="164" fontId="3" fillId="3" borderId="3" xfId="1" applyFont="1" applyFill="1" applyBorder="1" applyAlignment="1" applyProtection="1">
      <alignment horizontal="center" vertical="center" wrapText="1"/>
    </xf>
    <xf numFmtId="0" fontId="3" fillId="12" borderId="4" xfId="3" applyFont="1" applyFill="1" applyBorder="1" applyAlignment="1">
      <alignment horizontal="center" vertical="center" wrapText="1"/>
    </xf>
    <xf numFmtId="0" fontId="3" fillId="12" borderId="1" xfId="3" applyFont="1" applyFill="1" applyBorder="1" applyAlignment="1">
      <alignment horizontal="center" vertical="center" wrapText="1"/>
    </xf>
    <xf numFmtId="0" fontId="3" fillId="12" borderId="1" xfId="3" applyFont="1" applyFill="1" applyBorder="1" applyAlignment="1">
      <alignment vertical="center" wrapText="1"/>
    </xf>
    <xf numFmtId="164" fontId="3" fillId="12" borderId="1" xfId="1" applyFont="1" applyFill="1" applyBorder="1" applyAlignment="1" applyProtection="1">
      <alignment horizontal="center" vertical="center" wrapText="1"/>
    </xf>
    <xf numFmtId="165" fontId="3" fillId="12" borderId="1" xfId="2" applyNumberFormat="1" applyFont="1" applyFill="1" applyBorder="1" applyAlignment="1" applyProtection="1">
      <alignment horizontal="center" vertical="center" wrapText="1"/>
    </xf>
    <xf numFmtId="164" fontId="3" fillId="12" borderId="4" xfId="1" applyFont="1" applyFill="1" applyBorder="1" applyAlignment="1" applyProtection="1">
      <alignment horizontal="center" vertical="center" wrapText="1"/>
    </xf>
    <xf numFmtId="0" fontId="3" fillId="12" borderId="3" xfId="3" applyFont="1" applyFill="1" applyBorder="1" applyAlignment="1">
      <alignment horizontal="center" vertical="center" wrapText="1"/>
    </xf>
    <xf numFmtId="164" fontId="3" fillId="12" borderId="3" xfId="1" applyFont="1" applyFill="1" applyBorder="1" applyAlignment="1" applyProtection="1">
      <alignment horizontal="center" vertical="center" wrapText="1"/>
    </xf>
    <xf numFmtId="0" fontId="3" fillId="3" borderId="9" xfId="3" applyFont="1" applyFill="1" applyBorder="1" applyAlignment="1">
      <alignment horizontal="center" vertical="center" wrapText="1"/>
    </xf>
    <xf numFmtId="164" fontId="3" fillId="3" borderId="9" xfId="1" applyFont="1" applyFill="1" applyBorder="1" applyAlignment="1" applyProtection="1">
      <alignment horizontal="center" vertical="center" wrapText="1"/>
    </xf>
    <xf numFmtId="0" fontId="3" fillId="12" borderId="9" xfId="3" applyFont="1" applyFill="1" applyBorder="1" applyAlignment="1">
      <alignment horizontal="center" vertical="center" wrapText="1"/>
    </xf>
    <xf numFmtId="164" fontId="3" fillId="12" borderId="9" xfId="1" applyFont="1" applyFill="1" applyBorder="1" applyAlignment="1" applyProtection="1">
      <alignment horizontal="center" vertical="center" wrapText="1"/>
    </xf>
  </cellXfs>
  <cellStyles count="24">
    <cellStyle name="Accent 1 1" xfId="4"/>
    <cellStyle name="Accent 2 1" xfId="5"/>
    <cellStyle name="Accent 3 1" xfId="6"/>
    <cellStyle name="Accent 4" xfId="7"/>
    <cellStyle name="Bad 1" xfId="8"/>
    <cellStyle name="Error 1" xfId="9"/>
    <cellStyle name="Footnote 1" xfId="10"/>
    <cellStyle name="Good 1" xfId="11"/>
    <cellStyle name="Heading 1 1" xfId="12"/>
    <cellStyle name="Heading 2 1" xfId="13"/>
    <cellStyle name="Heading 3" xfId="14"/>
    <cellStyle name="Moeda" xfId="1" builtinId="4"/>
    <cellStyle name="Moeda 2" xfId="15"/>
    <cellStyle name="Neutral 1" xfId="16"/>
    <cellStyle name="Normal" xfId="0" builtinId="0"/>
    <cellStyle name="Normal 2" xfId="3"/>
    <cellStyle name="Note 1" xfId="17"/>
    <cellStyle name="Porcentagem" xfId="2" builtinId="5"/>
    <cellStyle name="Resultado" xfId="18"/>
    <cellStyle name="Resultado2" xfId="19"/>
    <cellStyle name="Status 1" xfId="20"/>
    <cellStyle name="Text 1" xfId="21"/>
    <cellStyle name="Título1" xfId="22"/>
    <cellStyle name="Warning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1409700</xdr:colOff>
      <xdr:row>0</xdr:row>
      <xdr:rowOff>0</xdr:rowOff>
    </xdr:from>
    <xdr:ext cx="3430441" cy="130492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0"/>
          <a:ext cx="3430441" cy="13049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M40"/>
  <sheetViews>
    <sheetView tabSelected="1" zoomScaleNormal="100" workbookViewId="0">
      <selection activeCell="A10" sqref="A10:A12"/>
    </sheetView>
  </sheetViews>
  <sheetFormatPr defaultColWidth="9.140625" defaultRowHeight="15"/>
  <cols>
    <col min="1" max="1" width="24.7109375" customWidth="1"/>
    <col min="2" max="2" width="9.140625" style="1"/>
    <col min="3" max="3" width="24.7109375" style="1" customWidth="1"/>
    <col min="4" max="4" width="14.7109375" style="1" bestFit="1" customWidth="1"/>
    <col min="5" max="8" width="13.28515625" style="1" customWidth="1"/>
    <col min="9" max="9" width="17.42578125" style="1" customWidth="1"/>
    <col min="10" max="10" width="17.42578125" style="2" customWidth="1"/>
    <col min="11" max="16" width="9.140625" style="2"/>
    <col min="17" max="1027" width="9.140625" style="1"/>
  </cols>
  <sheetData>
    <row r="8" spans="1:10" ht="15.75" customHeight="1">
      <c r="A8" s="15" t="s">
        <v>8</v>
      </c>
      <c r="B8" s="16"/>
      <c r="C8" s="16"/>
      <c r="D8" s="16"/>
      <c r="E8" s="16"/>
      <c r="F8" s="16"/>
      <c r="G8" s="16"/>
      <c r="H8" s="16"/>
      <c r="I8" s="16"/>
      <c r="J8" s="17"/>
    </row>
    <row r="9" spans="1:10" ht="25.5">
      <c r="A9" s="11" t="s">
        <v>7</v>
      </c>
      <c r="B9" s="11" t="s">
        <v>6</v>
      </c>
      <c r="C9" s="11" t="s">
        <v>5</v>
      </c>
      <c r="D9" s="11" t="s">
        <v>4</v>
      </c>
      <c r="E9" s="11" t="s">
        <v>3</v>
      </c>
      <c r="F9" s="11" t="s">
        <v>10</v>
      </c>
      <c r="G9" s="11" t="s">
        <v>9</v>
      </c>
      <c r="H9" s="11" t="s">
        <v>11</v>
      </c>
      <c r="I9" s="11" t="s">
        <v>2</v>
      </c>
      <c r="J9" s="11" t="s">
        <v>1</v>
      </c>
    </row>
    <row r="10" spans="1:10" ht="38.25">
      <c r="A10" s="13" t="s">
        <v>16</v>
      </c>
      <c r="B10" s="10">
        <v>1</v>
      </c>
      <c r="C10" s="9" t="s">
        <v>12</v>
      </c>
      <c r="D10" s="7">
        <v>25956</v>
      </c>
      <c r="E10" s="8">
        <v>6.7599999999999993E-2</v>
      </c>
      <c r="F10" s="7">
        <f>IFERROR(D10*(1-E10),D10)</f>
        <v>24201.374400000001</v>
      </c>
      <c r="G10" s="8">
        <v>0.29060000000000002</v>
      </c>
      <c r="H10" s="7">
        <f>F10*G10</f>
        <v>7032.9194006400012</v>
      </c>
      <c r="I10" s="7">
        <f>F10+H10</f>
        <v>31234.29380064</v>
      </c>
      <c r="J10" s="18">
        <f>SUM(I10:I12)</f>
        <v>468959.14716043678</v>
      </c>
    </row>
    <row r="11" spans="1:10" ht="38.25">
      <c r="A11" s="28"/>
      <c r="B11" s="10">
        <v>2</v>
      </c>
      <c r="C11" s="9" t="s">
        <v>13</v>
      </c>
      <c r="D11" s="7">
        <v>293640.21999999997</v>
      </c>
      <c r="E11" s="8">
        <v>6.7599999999999993E-2</v>
      </c>
      <c r="F11" s="7">
        <f t="shared" ref="F11:F33" si="0">IFERROR(D11*(1-E11),D11)</f>
        <v>273790.14112799999</v>
      </c>
      <c r="G11" s="8">
        <v>0.29060000000000002</v>
      </c>
      <c r="H11" s="7">
        <f t="shared" ref="H11:H33" si="1">F11*G11</f>
        <v>79563.415011796809</v>
      </c>
      <c r="I11" s="7">
        <f t="shared" ref="I11:I33" si="2">F11+H11</f>
        <v>353353.5561397968</v>
      </c>
      <c r="J11" s="29"/>
    </row>
    <row r="12" spans="1:10" ht="38.25">
      <c r="A12" s="14"/>
      <c r="B12" s="10">
        <v>3</v>
      </c>
      <c r="C12" s="9" t="s">
        <v>14</v>
      </c>
      <c r="D12" s="7">
        <v>65373.7</v>
      </c>
      <c r="E12" s="8" t="s">
        <v>15</v>
      </c>
      <c r="F12" s="7">
        <f t="shared" si="0"/>
        <v>65373.7</v>
      </c>
      <c r="G12" s="8">
        <v>0.29060000000000002</v>
      </c>
      <c r="H12" s="7">
        <f t="shared" si="1"/>
        <v>18997.59722</v>
      </c>
      <c r="I12" s="7">
        <f t="shared" si="2"/>
        <v>84371.297219999993</v>
      </c>
      <c r="J12" s="19"/>
    </row>
    <row r="13" spans="1:10" ht="38.25">
      <c r="A13" s="20" t="s">
        <v>17</v>
      </c>
      <c r="B13" s="21">
        <v>4</v>
      </c>
      <c r="C13" s="22" t="s">
        <v>12</v>
      </c>
      <c r="D13" s="23">
        <v>39552</v>
      </c>
      <c r="E13" s="24">
        <v>6.7599999999999993E-2</v>
      </c>
      <c r="F13" s="23">
        <f t="shared" si="0"/>
        <v>36878.284800000001</v>
      </c>
      <c r="G13" s="24">
        <v>0.29060000000000002</v>
      </c>
      <c r="H13" s="23">
        <f t="shared" si="1"/>
        <v>10716.829562880001</v>
      </c>
      <c r="I13" s="23">
        <f t="shared" si="2"/>
        <v>47595.114362880006</v>
      </c>
      <c r="J13" s="25">
        <f t="shared" ref="J13" si="3">SUM(I13:I15)</f>
        <v>629606.04255541437</v>
      </c>
    </row>
    <row r="14" spans="1:10" ht="38.25">
      <c r="A14" s="30"/>
      <c r="B14" s="21">
        <v>5</v>
      </c>
      <c r="C14" s="22" t="s">
        <v>13</v>
      </c>
      <c r="D14" s="23">
        <v>380210.76</v>
      </c>
      <c r="E14" s="24">
        <v>6.7599999999999993E-2</v>
      </c>
      <c r="F14" s="23">
        <f t="shared" si="0"/>
        <v>354508.51262400002</v>
      </c>
      <c r="G14" s="24">
        <v>0.29060000000000002</v>
      </c>
      <c r="H14" s="23">
        <f t="shared" si="1"/>
        <v>103020.17376853441</v>
      </c>
      <c r="I14" s="23">
        <f t="shared" si="2"/>
        <v>457528.68639253441</v>
      </c>
      <c r="J14" s="31"/>
    </row>
    <row r="15" spans="1:10" ht="38.25">
      <c r="A15" s="26"/>
      <c r="B15" s="21">
        <v>6</v>
      </c>
      <c r="C15" s="22" t="s">
        <v>14</v>
      </c>
      <c r="D15" s="23">
        <v>96453</v>
      </c>
      <c r="E15" s="24" t="s">
        <v>15</v>
      </c>
      <c r="F15" s="23">
        <f t="shared" si="0"/>
        <v>96453</v>
      </c>
      <c r="G15" s="24">
        <v>0.29060000000000002</v>
      </c>
      <c r="H15" s="23">
        <f t="shared" si="1"/>
        <v>28029.241800000003</v>
      </c>
      <c r="I15" s="23">
        <f t="shared" si="2"/>
        <v>124482.2418</v>
      </c>
      <c r="J15" s="27"/>
    </row>
    <row r="16" spans="1:10" ht="38.25">
      <c r="A16" s="13" t="s">
        <v>18</v>
      </c>
      <c r="B16" s="10">
        <v>7</v>
      </c>
      <c r="C16" s="9" t="s">
        <v>12</v>
      </c>
      <c r="D16" s="7">
        <v>28428</v>
      </c>
      <c r="E16" s="8">
        <v>6.7599999999999993E-2</v>
      </c>
      <c r="F16" s="7">
        <f t="shared" si="0"/>
        <v>26506.267199999998</v>
      </c>
      <c r="G16" s="8">
        <v>0.29060000000000002</v>
      </c>
      <c r="H16" s="7">
        <f t="shared" si="1"/>
        <v>7702.7212483200001</v>
      </c>
      <c r="I16" s="7">
        <f t="shared" si="2"/>
        <v>34208.98844832</v>
      </c>
      <c r="J16" s="18">
        <f t="shared" ref="J16" si="4">SUM(I16:I18)</f>
        <v>474378.08462155442</v>
      </c>
    </row>
    <row r="17" spans="1:10" ht="38.25">
      <c r="A17" s="28"/>
      <c r="B17" s="10">
        <v>8</v>
      </c>
      <c r="C17" s="9" t="s">
        <v>13</v>
      </c>
      <c r="D17" s="7">
        <v>294522.01</v>
      </c>
      <c r="E17" s="8">
        <v>6.7599999999999993E-2</v>
      </c>
      <c r="F17" s="7">
        <f t="shared" si="0"/>
        <v>274612.322124</v>
      </c>
      <c r="G17" s="8">
        <v>0.29060000000000002</v>
      </c>
      <c r="H17" s="7">
        <f t="shared" si="1"/>
        <v>79802.340809234403</v>
      </c>
      <c r="I17" s="7">
        <f t="shared" si="2"/>
        <v>354414.66293323442</v>
      </c>
      <c r="J17" s="29"/>
    </row>
    <row r="18" spans="1:10" ht="38.25">
      <c r="A18" s="14"/>
      <c r="B18" s="10">
        <v>9</v>
      </c>
      <c r="C18" s="9" t="s">
        <v>14</v>
      </c>
      <c r="D18" s="7">
        <v>66445.399999999994</v>
      </c>
      <c r="E18" s="8" t="s">
        <v>15</v>
      </c>
      <c r="F18" s="7">
        <f t="shared" si="0"/>
        <v>66445.399999999994</v>
      </c>
      <c r="G18" s="8">
        <v>0.29060000000000002</v>
      </c>
      <c r="H18" s="7">
        <f t="shared" si="1"/>
        <v>19309.033240000001</v>
      </c>
      <c r="I18" s="7">
        <f t="shared" si="2"/>
        <v>85754.433239999998</v>
      </c>
      <c r="J18" s="19"/>
    </row>
    <row r="19" spans="1:10" ht="38.25">
      <c r="A19" s="20" t="s">
        <v>19</v>
      </c>
      <c r="B19" s="21">
        <v>10</v>
      </c>
      <c r="C19" s="22" t="s">
        <v>12</v>
      </c>
      <c r="D19" s="23">
        <v>29664</v>
      </c>
      <c r="E19" s="24">
        <v>6.7599999999999993E-2</v>
      </c>
      <c r="F19" s="23">
        <f t="shared" si="0"/>
        <v>27658.713599999999</v>
      </c>
      <c r="G19" s="24">
        <v>0.29060000000000002</v>
      </c>
      <c r="H19" s="23">
        <f t="shared" si="1"/>
        <v>8037.6221721600004</v>
      </c>
      <c r="I19" s="23">
        <f t="shared" si="2"/>
        <v>35696.335772159997</v>
      </c>
      <c r="J19" s="25">
        <f t="shared" ref="J19" si="5">SUM(I19:I21)</f>
        <v>476156.63626473607</v>
      </c>
    </row>
    <row r="20" spans="1:10" ht="38.25">
      <c r="A20" s="30"/>
      <c r="B20" s="21">
        <v>11</v>
      </c>
      <c r="C20" s="22" t="s">
        <v>13</v>
      </c>
      <c r="D20" s="23">
        <v>301660.40000000002</v>
      </c>
      <c r="E20" s="24">
        <v>6.7599999999999993E-2</v>
      </c>
      <c r="F20" s="23">
        <f t="shared" si="0"/>
        <v>281268.15696000005</v>
      </c>
      <c r="G20" s="24">
        <v>0.29060000000000002</v>
      </c>
      <c r="H20" s="23">
        <f t="shared" si="1"/>
        <v>81736.526412576015</v>
      </c>
      <c r="I20" s="23">
        <f t="shared" si="2"/>
        <v>363004.68337257608</v>
      </c>
      <c r="J20" s="31"/>
    </row>
    <row r="21" spans="1:10" ht="38.25">
      <c r="A21" s="26"/>
      <c r="B21" s="21">
        <v>12</v>
      </c>
      <c r="C21" s="22" t="s">
        <v>14</v>
      </c>
      <c r="D21" s="23">
        <v>60015.199999999997</v>
      </c>
      <c r="E21" s="24" t="s">
        <v>15</v>
      </c>
      <c r="F21" s="23">
        <f t="shared" si="0"/>
        <v>60015.199999999997</v>
      </c>
      <c r="G21" s="24">
        <v>0.29060000000000002</v>
      </c>
      <c r="H21" s="23">
        <f t="shared" si="1"/>
        <v>17440.417120000002</v>
      </c>
      <c r="I21" s="23">
        <f t="shared" si="2"/>
        <v>77455.617119999995</v>
      </c>
      <c r="J21" s="27"/>
    </row>
    <row r="22" spans="1:10" ht="38.25">
      <c r="A22" s="13" t="s">
        <v>20</v>
      </c>
      <c r="B22" s="10">
        <v>13</v>
      </c>
      <c r="C22" s="9" t="s">
        <v>12</v>
      </c>
      <c r="D22" s="7">
        <v>22248</v>
      </c>
      <c r="E22" s="8">
        <v>6.7599999999999993E-2</v>
      </c>
      <c r="F22" s="7">
        <f t="shared" si="0"/>
        <v>20744.035199999998</v>
      </c>
      <c r="G22" s="8">
        <v>0.29060000000000002</v>
      </c>
      <c r="H22" s="7">
        <f t="shared" si="1"/>
        <v>6028.2166291200001</v>
      </c>
      <c r="I22" s="7">
        <f t="shared" si="2"/>
        <v>26772.251829119999</v>
      </c>
      <c r="J22" s="18">
        <f t="shared" ref="J22" si="6">SUM(I22:I24)</f>
        <v>267767.11341515521</v>
      </c>
    </row>
    <row r="23" spans="1:10" ht="38.25">
      <c r="A23" s="28"/>
      <c r="B23" s="10">
        <v>14</v>
      </c>
      <c r="C23" s="9" t="s">
        <v>13</v>
      </c>
      <c r="D23" s="7">
        <v>160040.07999999999</v>
      </c>
      <c r="E23" s="8">
        <v>6.7599999999999993E-2</v>
      </c>
      <c r="F23" s="7">
        <f t="shared" si="0"/>
        <v>149221.37059199999</v>
      </c>
      <c r="G23" s="8">
        <v>0.29060000000000002</v>
      </c>
      <c r="H23" s="7">
        <f t="shared" si="1"/>
        <v>43363.730294035202</v>
      </c>
      <c r="I23" s="7">
        <f t="shared" si="2"/>
        <v>192585.10088603519</v>
      </c>
      <c r="J23" s="29"/>
    </row>
    <row r="24" spans="1:10" ht="38.25">
      <c r="A24" s="14"/>
      <c r="B24" s="10">
        <v>15</v>
      </c>
      <c r="C24" s="9" t="s">
        <v>14</v>
      </c>
      <c r="D24" s="7">
        <v>37509.5</v>
      </c>
      <c r="E24" s="8" t="s">
        <v>15</v>
      </c>
      <c r="F24" s="7">
        <f t="shared" si="0"/>
        <v>37509.5</v>
      </c>
      <c r="G24" s="8">
        <v>0.29060000000000002</v>
      </c>
      <c r="H24" s="7">
        <f t="shared" si="1"/>
        <v>10900.260700000001</v>
      </c>
      <c r="I24" s="7">
        <f t="shared" si="2"/>
        <v>48409.760699999999</v>
      </c>
      <c r="J24" s="19"/>
    </row>
    <row r="25" spans="1:10" ht="38.25">
      <c r="A25" s="20" t="s">
        <v>21</v>
      </c>
      <c r="B25" s="21">
        <v>16</v>
      </c>
      <c r="C25" s="22" t="s">
        <v>12</v>
      </c>
      <c r="D25" s="23">
        <v>32136</v>
      </c>
      <c r="E25" s="24">
        <v>6.7599999999999993E-2</v>
      </c>
      <c r="F25" s="23">
        <f t="shared" si="0"/>
        <v>29963.606400000001</v>
      </c>
      <c r="G25" s="24">
        <v>0.29060000000000002</v>
      </c>
      <c r="H25" s="23">
        <f t="shared" si="1"/>
        <v>8707.4240198400003</v>
      </c>
      <c r="I25" s="23">
        <f t="shared" si="2"/>
        <v>38671.030419839997</v>
      </c>
      <c r="J25" s="25">
        <f t="shared" ref="J25" si="7">SUM(I25:I27)</f>
        <v>409836.14497637283</v>
      </c>
    </row>
    <row r="26" spans="1:10" ht="38.25">
      <c r="A26" s="30"/>
      <c r="B26" s="21">
        <v>17</v>
      </c>
      <c r="C26" s="22" t="s">
        <v>13</v>
      </c>
      <c r="D26" s="23">
        <v>264764.62</v>
      </c>
      <c r="E26" s="24">
        <v>6.7599999999999993E-2</v>
      </c>
      <c r="F26" s="23">
        <f t="shared" si="0"/>
        <v>246866.53168799999</v>
      </c>
      <c r="G26" s="24">
        <v>0.29060000000000002</v>
      </c>
      <c r="H26" s="23">
        <f t="shared" si="1"/>
        <v>71739.414108532801</v>
      </c>
      <c r="I26" s="23">
        <f t="shared" si="2"/>
        <v>318605.94579653279</v>
      </c>
      <c r="J26" s="31"/>
    </row>
    <row r="27" spans="1:10" ht="38.25">
      <c r="A27" s="26"/>
      <c r="B27" s="21">
        <v>18</v>
      </c>
      <c r="C27" s="22" t="s">
        <v>14</v>
      </c>
      <c r="D27" s="23">
        <v>40724.6</v>
      </c>
      <c r="E27" s="24" t="s">
        <v>15</v>
      </c>
      <c r="F27" s="23">
        <f t="shared" si="0"/>
        <v>40724.6</v>
      </c>
      <c r="G27" s="24">
        <v>0.29060000000000002</v>
      </c>
      <c r="H27" s="23">
        <f t="shared" si="1"/>
        <v>11834.56876</v>
      </c>
      <c r="I27" s="23">
        <f t="shared" si="2"/>
        <v>52559.16876</v>
      </c>
      <c r="J27" s="27"/>
    </row>
    <row r="28" spans="1:10" ht="38.25">
      <c r="A28" s="13" t="s">
        <v>22</v>
      </c>
      <c r="B28" s="10">
        <v>19</v>
      </c>
      <c r="C28" s="9" t="s">
        <v>12</v>
      </c>
      <c r="D28" s="7">
        <v>40788</v>
      </c>
      <c r="E28" s="8">
        <v>6.7599999999999993E-2</v>
      </c>
      <c r="F28" s="7">
        <f t="shared" si="0"/>
        <v>38030.731200000002</v>
      </c>
      <c r="G28" s="8">
        <v>0.29060000000000002</v>
      </c>
      <c r="H28" s="7">
        <f t="shared" si="1"/>
        <v>11051.730486720002</v>
      </c>
      <c r="I28" s="7">
        <f t="shared" si="2"/>
        <v>49082.461686720002</v>
      </c>
      <c r="J28" s="18">
        <f t="shared" ref="J28" si="8">SUM(I28:I30)</f>
        <v>696981.16250148974</v>
      </c>
    </row>
    <row r="29" spans="1:10" ht="38.25">
      <c r="A29" s="28"/>
      <c r="B29" s="10">
        <v>20</v>
      </c>
      <c r="C29" s="9" t="s">
        <v>13</v>
      </c>
      <c r="D29" s="7">
        <v>426918.34</v>
      </c>
      <c r="E29" s="8">
        <v>6.7599999999999993E-2</v>
      </c>
      <c r="F29" s="7">
        <f t="shared" si="0"/>
        <v>398058.66021600005</v>
      </c>
      <c r="G29" s="8">
        <v>0.29060000000000002</v>
      </c>
      <c r="H29" s="7">
        <f t="shared" si="1"/>
        <v>115675.84665876962</v>
      </c>
      <c r="I29" s="7">
        <f t="shared" si="2"/>
        <v>513734.50687476969</v>
      </c>
      <c r="J29" s="29"/>
    </row>
    <row r="30" spans="1:10" ht="38.25">
      <c r="A30" s="14"/>
      <c r="B30" s="10">
        <v>21</v>
      </c>
      <c r="C30" s="9" t="s">
        <v>14</v>
      </c>
      <c r="D30" s="7">
        <v>103954.9</v>
      </c>
      <c r="E30" s="8" t="s">
        <v>15</v>
      </c>
      <c r="F30" s="7">
        <f t="shared" si="0"/>
        <v>103954.9</v>
      </c>
      <c r="G30" s="8">
        <v>0.29060000000000002</v>
      </c>
      <c r="H30" s="7">
        <f t="shared" si="1"/>
        <v>30209.29394</v>
      </c>
      <c r="I30" s="7">
        <f t="shared" si="2"/>
        <v>134164.19394</v>
      </c>
      <c r="J30" s="19"/>
    </row>
    <row r="31" spans="1:10" ht="38.25">
      <c r="A31" s="20" t="s">
        <v>23</v>
      </c>
      <c r="B31" s="21">
        <v>22</v>
      </c>
      <c r="C31" s="22" t="s">
        <v>12</v>
      </c>
      <c r="D31" s="23">
        <v>28428</v>
      </c>
      <c r="E31" s="24">
        <v>6.7599999999999993E-2</v>
      </c>
      <c r="F31" s="23">
        <f t="shared" si="0"/>
        <v>26506.267199999998</v>
      </c>
      <c r="G31" s="24">
        <v>0.29060000000000002</v>
      </c>
      <c r="H31" s="23">
        <f t="shared" si="1"/>
        <v>7702.7212483200001</v>
      </c>
      <c r="I31" s="23">
        <f t="shared" si="2"/>
        <v>34208.98844832</v>
      </c>
      <c r="J31" s="25">
        <f t="shared" ref="J31" si="9">SUM(I31:I33)</f>
        <v>393407.47009181522</v>
      </c>
    </row>
    <row r="32" spans="1:10" ht="38.25">
      <c r="A32" s="30"/>
      <c r="B32" s="21">
        <v>23</v>
      </c>
      <c r="C32" s="22" t="s">
        <v>13</v>
      </c>
      <c r="D32" s="23">
        <v>259417.83</v>
      </c>
      <c r="E32" s="24">
        <v>6.7599999999999993E-2</v>
      </c>
      <c r="F32" s="23">
        <f t="shared" si="0"/>
        <v>241881.18469199998</v>
      </c>
      <c r="G32" s="24">
        <v>0.29060000000000002</v>
      </c>
      <c r="H32" s="23">
        <f t="shared" si="1"/>
        <v>70290.672271495205</v>
      </c>
      <c r="I32" s="23">
        <f t="shared" si="2"/>
        <v>312171.8569634952</v>
      </c>
      <c r="J32" s="31"/>
    </row>
    <row r="33" spans="1:10" ht="38.25">
      <c r="A33" s="26"/>
      <c r="B33" s="21">
        <v>24</v>
      </c>
      <c r="C33" s="22" t="s">
        <v>14</v>
      </c>
      <c r="D33" s="23">
        <v>36437.800000000003</v>
      </c>
      <c r="E33" s="24" t="s">
        <v>15</v>
      </c>
      <c r="F33" s="23">
        <f t="shared" si="0"/>
        <v>36437.800000000003</v>
      </c>
      <c r="G33" s="24">
        <v>0.29060000000000002</v>
      </c>
      <c r="H33" s="23">
        <f t="shared" si="1"/>
        <v>10588.824680000002</v>
      </c>
      <c r="I33" s="23">
        <f t="shared" si="2"/>
        <v>47026.624680000008</v>
      </c>
      <c r="J33" s="27"/>
    </row>
    <row r="34" spans="1:10" ht="15.75">
      <c r="B34" s="6"/>
      <c r="C34" s="6"/>
      <c r="D34" s="12" t="s">
        <v>0</v>
      </c>
      <c r="E34" s="12"/>
      <c r="F34" s="12"/>
      <c r="G34" s="12"/>
      <c r="H34" s="5"/>
      <c r="I34" s="4">
        <f>SUM(I10:I33)</f>
        <v>3817091.8015869749</v>
      </c>
    </row>
    <row r="39" spans="1:10">
      <c r="D39" s="3"/>
    </row>
    <row r="40" spans="1:10">
      <c r="D40" s="3"/>
    </row>
  </sheetData>
  <mergeCells count="18">
    <mergeCell ref="J25:J27"/>
    <mergeCell ref="J28:J30"/>
    <mergeCell ref="J31:J33"/>
    <mergeCell ref="J10:J12"/>
    <mergeCell ref="J13:J15"/>
    <mergeCell ref="J16:J18"/>
    <mergeCell ref="J19:J21"/>
    <mergeCell ref="J22:J24"/>
    <mergeCell ref="D34:G34"/>
    <mergeCell ref="A8:J8"/>
    <mergeCell ref="A10:A12"/>
    <mergeCell ref="A13:A15"/>
    <mergeCell ref="A16:A18"/>
    <mergeCell ref="A19:A21"/>
    <mergeCell ref="A22:A24"/>
    <mergeCell ref="A25:A27"/>
    <mergeCell ref="A28:A30"/>
    <mergeCell ref="A31:A33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fitToHeight="0" orientation="landscape" horizontalDpi="300" verticalDpi="300" r:id="rId1"/>
  <headerFooter>
    <oddFooter>&amp;L&amp;"Calibri,Negrito"Estimativa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dcterms:created xsi:type="dcterms:W3CDTF">2022-11-24T17:08:42Z</dcterms:created>
  <dcterms:modified xsi:type="dcterms:W3CDTF">2022-11-25T12:23:36Z</dcterms:modified>
</cp:coreProperties>
</file>